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100" i="1" l="1"/>
  <c r="E138" i="1" l="1"/>
  <c r="E126" i="1"/>
  <c r="E125" i="1"/>
  <c r="E143" i="1"/>
  <c r="E142" i="1"/>
  <c r="E137" i="1"/>
  <c r="E136" i="1"/>
  <c r="E94" i="1"/>
  <c r="E53" i="1"/>
  <c r="E64" i="1"/>
  <c r="E124" i="1" l="1"/>
  <c r="E123" i="1"/>
  <c r="E112" i="1"/>
  <c r="E104" i="1"/>
  <c r="D104" i="1"/>
  <c r="E105" i="1"/>
  <c r="E21" i="1" l="1"/>
  <c r="E42" i="1"/>
  <c r="E41" i="1"/>
  <c r="E40" i="1"/>
  <c r="E39" i="1"/>
  <c r="E52" i="1"/>
  <c r="E51" i="1"/>
  <c r="E50" i="1"/>
  <c r="E56" i="1"/>
  <c r="E135" i="1"/>
  <c r="E120" i="1" l="1"/>
  <c r="E119" i="1"/>
  <c r="E118" i="1"/>
  <c r="E117" i="1"/>
  <c r="E45" i="1"/>
  <c r="E44" i="1"/>
  <c r="F27" i="1" l="1"/>
  <c r="F111" i="1"/>
  <c r="F84" i="1"/>
  <c r="E37" i="1"/>
  <c r="D36" i="1"/>
  <c r="E36" i="1" s="1"/>
  <c r="D35" i="1"/>
  <c r="E35" i="1" s="1"/>
  <c r="D34" i="1"/>
  <c r="E34" i="1" s="1"/>
  <c r="D33" i="1"/>
  <c r="E33" i="1" s="1"/>
  <c r="D31" i="1"/>
  <c r="E31" i="1" s="1"/>
  <c r="D30" i="1"/>
  <c r="E30" i="1" s="1"/>
  <c r="D28" i="1"/>
  <c r="E28" i="1" s="1"/>
  <c r="E19" i="1"/>
  <c r="D18" i="1"/>
  <c r="E18" i="1" s="1"/>
  <c r="D16" i="1"/>
  <c r="E16" i="1" s="1"/>
  <c r="D15" i="1"/>
  <c r="E15" i="1" s="1"/>
  <c r="F20" i="1" l="1"/>
  <c r="F102" i="1"/>
  <c r="F69" i="1"/>
  <c r="F87" i="1"/>
  <c r="F60" i="1"/>
  <c r="F153" i="1"/>
  <c r="F115" i="1"/>
  <c r="F133" i="1"/>
  <c r="F144" i="1"/>
  <c r="F121" i="1"/>
  <c r="F140" i="1"/>
  <c r="F82" i="1"/>
  <c r="F74" i="1"/>
  <c r="F78" i="1"/>
  <c r="F99" i="1"/>
  <c r="F106" i="1"/>
  <c r="F67" i="1"/>
  <c r="F129" i="1"/>
  <c r="F38" i="1"/>
  <c r="F48" i="1"/>
  <c r="F54" i="1"/>
  <c r="F154" i="1" l="1"/>
  <c r="F155" i="1" s="1"/>
  <c r="F156" i="1" s="1"/>
</calcChain>
</file>

<file path=xl/sharedStrings.xml><?xml version="1.0" encoding="utf-8"?>
<sst xmlns="http://schemas.openxmlformats.org/spreadsheetml/2006/main" count="85" uniqueCount="81">
  <si>
    <t>№</t>
  </si>
  <si>
    <t>НАСЕЛЕНО МЯСТО</t>
  </si>
  <si>
    <t>БЕЛОКОПИТОВО</t>
  </si>
  <si>
    <t>БЛАГОВО</t>
  </si>
  <si>
    <t>ВАСИЛ ДРУМЕВ</t>
  </si>
  <si>
    <t>ВЕЛИНО</t>
  </si>
  <si>
    <t>ВЕТРИЩЕ</t>
  </si>
  <si>
    <t>ВЕХТОВО</t>
  </si>
  <si>
    <t>ГРАДИЩЕ</t>
  </si>
  <si>
    <t>ДИБИЧ</t>
  </si>
  <si>
    <t>ДРУМЕВО</t>
  </si>
  <si>
    <t>ИВАНСКИ</t>
  </si>
  <si>
    <t>ИЛИЯ БЛЪСКОВО</t>
  </si>
  <si>
    <t>КЛАДЕНЕЦ</t>
  </si>
  <si>
    <t>КОНЬОВЕЦ</t>
  </si>
  <si>
    <t>КОСТЕНА РЕКА</t>
  </si>
  <si>
    <t>ЛОЗЕВО</t>
  </si>
  <si>
    <t>МАДАРА</t>
  </si>
  <si>
    <t>МАРАШ</t>
  </si>
  <si>
    <t>НОВОСЕЛ</t>
  </si>
  <si>
    <t>РАДКО ДИМИТРИЕВО</t>
  </si>
  <si>
    <t>САЛМАНОВО</t>
  </si>
  <si>
    <t>СРЕДНЯ</t>
  </si>
  <si>
    <t>СТРУЙНО</t>
  </si>
  <si>
    <t>ЦАРЕВ БРОД</t>
  </si>
  <si>
    <t>ЧЕРЕНЧА</t>
  </si>
  <si>
    <t>ОВЧАРОВО</t>
  </si>
  <si>
    <t>ВСИЧКО:</t>
  </si>
  <si>
    <t>ПАНАЙОТ ВОЛОВО</t>
  </si>
  <si>
    <t xml:space="preserve">заявени от кметовете ремонти на техническа инфраструктура </t>
  </si>
  <si>
    <t>Площ  (м2)</t>
  </si>
  <si>
    <t>Стойност</t>
  </si>
  <si>
    <t>Обща стойност</t>
  </si>
  <si>
    <t>ул."Тича"</t>
  </si>
  <si>
    <t>ул. "Цар Симеон Велики"</t>
  </si>
  <si>
    <t>ул. "Божур"</t>
  </si>
  <si>
    <t>Ремонт на тротоар в централната част на селото</t>
  </si>
  <si>
    <t>Ремонт на моста на ул. Пирин</t>
  </si>
  <si>
    <t>Довършване отводнителния канал на ул."Тракия"</t>
  </si>
  <si>
    <t>С приоритет- проектиране и изграждане отводнителен канал на ул. "Дружба"</t>
  </si>
  <si>
    <t xml:space="preserve"> ул."Мир", с прекалено голям надлъжен наклон</t>
  </si>
  <si>
    <t>ул. "Балкан"</t>
  </si>
  <si>
    <t>ул. "Христо Ботев"</t>
  </si>
  <si>
    <t>ул. "Рила"</t>
  </si>
  <si>
    <t>ул. "П. К. Яворов"</t>
  </si>
  <si>
    <t>ул. "Хаджи Димитър"</t>
  </si>
  <si>
    <t>ул. "Балчик"</t>
  </si>
  <si>
    <t>без ДДС</t>
  </si>
  <si>
    <t>ДДС</t>
  </si>
  <si>
    <t>Всичко</t>
  </si>
  <si>
    <t>РЕЗЕРВЕН СПИСЪК - СЕЛА 2021</t>
  </si>
  <si>
    <t xml:space="preserve"> ул. "Тича" от ул. "Плиска" до "Цар Калоян"</t>
  </si>
  <si>
    <t xml:space="preserve"> ул. "Ален мак" от ул. Тракия до ул. "Хан Аспарух"</t>
  </si>
  <si>
    <t xml:space="preserve"> ул. "Симеон Велики" от ул. "Хан Аспарух" до ул. "Рила"</t>
  </si>
  <si>
    <t xml:space="preserve"> ул. "Струга" </t>
  </si>
  <si>
    <t>ул. Дружба от ул. "Тича" до ул. "Васил Левски"</t>
  </si>
  <si>
    <t xml:space="preserve"> ул. "Охрид" от ул. "Хан Аспарух" до ул. "Рила"</t>
  </si>
  <si>
    <t xml:space="preserve"> ул. "Хан Аспарух"</t>
  </si>
  <si>
    <t xml:space="preserve">ул."Тича"
</t>
  </si>
  <si>
    <t>ул. "Васил Коларов"</t>
  </si>
  <si>
    <t>ул. "Ст. Караджа"</t>
  </si>
  <si>
    <t>ул. "А. Иванов"</t>
  </si>
  <si>
    <t>ул. "Васил Левски"</t>
  </si>
  <si>
    <t>ул. "Братя Миладинови"</t>
  </si>
  <si>
    <t>ул. "Тича"</t>
  </si>
  <si>
    <t>ул. "Ахелой"</t>
  </si>
  <si>
    <t>ул. "Девети септември"</t>
  </si>
  <si>
    <t>ул. "Александър Стамболийски"</t>
  </si>
  <si>
    <t>ул. "Шипка"</t>
  </si>
  <si>
    <t xml:space="preserve"> ул. "Цонко Колев"</t>
  </si>
  <si>
    <t>ул. "В. Коларов"</t>
  </si>
  <si>
    <t>ул. "Хан Крум"</t>
  </si>
  <si>
    <t>ул. "Струма"</t>
  </si>
  <si>
    <t xml:space="preserve">ул."Г.С.Раковски" </t>
  </si>
  <si>
    <t>ул. "Ив.Кр.Ивански"</t>
  </si>
  <si>
    <t>ул. "Ален мак"</t>
  </si>
  <si>
    <t>ул. "Милан Борисов"</t>
  </si>
  <si>
    <t xml:space="preserve"> ул."Хр.Ботев"
</t>
  </si>
  <si>
    <r>
      <t>на Община Шумен</t>
    </r>
    <r>
      <rPr>
        <b/>
        <sz val="11"/>
        <color theme="1"/>
        <rFont val="Times New Roman"/>
        <family val="1"/>
        <charset val="204"/>
      </rPr>
      <t xml:space="preserve"> за общински бюджет 2021 г.</t>
    </r>
    <r>
      <rPr>
        <sz val="11"/>
        <color theme="1"/>
        <rFont val="Times New Roman"/>
        <family val="1"/>
        <charset val="204"/>
      </rPr>
      <t xml:space="preserve">, свързано със СТРОИТЕЛНАТА ПРОГРАМА НА ОБЩИНА ШУМЕН </t>
    </r>
    <r>
      <rPr>
        <b/>
        <sz val="11"/>
        <color theme="1"/>
        <rFont val="Times New Roman"/>
        <family val="1"/>
        <charset val="204"/>
      </rPr>
      <t>(ремонт на  техническа инфраструктура)</t>
    </r>
    <r>
      <rPr>
        <sz val="11"/>
        <color theme="1"/>
        <rFont val="Times New Roman"/>
        <family val="1"/>
        <charset val="204"/>
      </rPr>
      <t xml:space="preserve"> от </t>
    </r>
    <r>
      <rPr>
        <b/>
        <sz val="11"/>
        <color theme="1"/>
        <rFont val="Times New Roman"/>
        <family val="1"/>
        <charset val="204"/>
      </rPr>
      <t>КРЕДИТ</t>
    </r>
    <r>
      <rPr>
        <sz val="11"/>
        <color theme="1"/>
        <rFont val="Times New Roman"/>
        <family val="1"/>
        <charset val="204"/>
      </rPr>
      <t xml:space="preserve"> в размер на 4 000 000 лв.</t>
    </r>
  </si>
  <si>
    <t>ул. "Пирин"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</si>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</sst>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0" xfId="0" applyFont="1" applyBorder="1"/>
    <xf numFmtId="2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1" fillId="0" borderId="2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2" fontId="5" fillId="0" borderId="1" xfId="0" applyNumberFormat="1" applyFont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6"/>
  <sheetViews>
    <sheetView tabSelected="1" zoomScale="87" zoomScaleNormal="87" workbookViewId="0">
      <selection activeCell="G2" sqref="G2"/>
    </sheetView>
  </sheetViews>
  <sheetFormatPr defaultRowHeight="15" x14ac:dyDescent="0.25"/>
  <cols>
    <col min="1" max="1" width="4.42578125" style="5" customWidth="1"/>
    <col min="2" max="2" width="20" customWidth="1"/>
    <col min="3" max="3" width="32" customWidth="1"/>
    <col min="4" max="4" width="13" customWidth="1"/>
    <col min="5" max="5" width="15" customWidth="1"/>
    <col min="6" max="6" width="12.140625" style="16" customWidth="1"/>
  </cols>
  <sheetData>
    <row r="1" spans="1:10" ht="15.75" x14ac:dyDescent="0.25">
      <c r="A1" s="31" t="s">
        <v>50</v>
      </c>
      <c r="B1" s="31"/>
      <c r="C1" s="31"/>
      <c r="D1" s="31"/>
      <c r="E1" s="31"/>
      <c r="F1" s="31"/>
      <c r="G1" s="36" t="s">
        <v>80</v>
      </c>
      <c r="H1" s="34"/>
      <c r="I1" s="34"/>
      <c r="J1" s="34"/>
    </row>
    <row r="2" spans="1:10" ht="36.75" customHeight="1" x14ac:dyDescent="0.25">
      <c r="A2" s="32" t="s">
        <v>78</v>
      </c>
      <c r="B2" s="32"/>
      <c r="C2" s="32"/>
      <c r="D2" s="32"/>
      <c r="E2" s="32"/>
      <c r="F2" s="32"/>
    </row>
    <row r="3" spans="1:10" x14ac:dyDescent="0.25">
      <c r="A3" s="33"/>
      <c r="B3" s="33"/>
      <c r="C3" s="33"/>
      <c r="D3" s="33"/>
      <c r="E3" s="33"/>
      <c r="F3" s="33"/>
    </row>
    <row r="4" spans="1:10" ht="148.5" customHeight="1" x14ac:dyDescent="0.25">
      <c r="A4" s="6" t="s">
        <v>0</v>
      </c>
      <c r="B4" s="6" t="s">
        <v>1</v>
      </c>
      <c r="C4" s="6" t="s">
        <v>29</v>
      </c>
      <c r="D4" s="6" t="s">
        <v>30</v>
      </c>
      <c r="E4" s="6" t="s">
        <v>31</v>
      </c>
      <c r="F4" s="6" t="s">
        <v>32</v>
      </c>
    </row>
    <row r="5" spans="1:10" x14ac:dyDescent="0.25">
      <c r="A5" s="2">
        <v>1</v>
      </c>
      <c r="B5" s="2">
        <v>2</v>
      </c>
      <c r="C5" s="2">
        <v>10</v>
      </c>
      <c r="D5" s="2">
        <v>11</v>
      </c>
      <c r="E5" s="2">
        <v>12</v>
      </c>
      <c r="F5" s="6">
        <v>13</v>
      </c>
    </row>
    <row r="6" spans="1:10" ht="15.75" x14ac:dyDescent="0.25">
      <c r="A6" s="7">
        <v>1</v>
      </c>
      <c r="B6" s="3" t="s">
        <v>2</v>
      </c>
      <c r="C6" s="10"/>
      <c r="D6" s="11"/>
      <c r="E6" s="12"/>
      <c r="F6" s="8"/>
    </row>
    <row r="7" spans="1:10" x14ac:dyDescent="0.25">
      <c r="A7" s="7"/>
      <c r="B7" s="3"/>
      <c r="C7" s="1"/>
      <c r="D7" s="1"/>
      <c r="E7" s="1"/>
      <c r="F7" s="8"/>
    </row>
    <row r="8" spans="1:10" ht="22.5" customHeight="1" x14ac:dyDescent="0.25">
      <c r="A8" s="7"/>
      <c r="B8" s="3"/>
      <c r="C8" s="24"/>
      <c r="D8" s="1"/>
      <c r="E8" s="1"/>
      <c r="F8" s="8"/>
    </row>
    <row r="9" spans="1:10" ht="30.75" customHeight="1" x14ac:dyDescent="0.25">
      <c r="A9" s="7"/>
      <c r="B9" s="3"/>
      <c r="C9" s="24"/>
      <c r="D9" s="1"/>
      <c r="E9" s="1"/>
      <c r="F9" s="8"/>
    </row>
    <row r="10" spans="1:10" x14ac:dyDescent="0.25">
      <c r="A10" s="7"/>
      <c r="B10" s="3"/>
      <c r="C10" s="24"/>
      <c r="D10" s="1"/>
      <c r="E10" s="1"/>
      <c r="F10" s="8"/>
    </row>
    <row r="11" spans="1:10" ht="15.75" x14ac:dyDescent="0.25">
      <c r="A11" s="7">
        <v>2</v>
      </c>
      <c r="B11" s="3" t="s">
        <v>3</v>
      </c>
      <c r="C11" s="13"/>
      <c r="D11" s="14"/>
      <c r="E11" s="12"/>
      <c r="F11" s="8"/>
    </row>
    <row r="12" spans="1:10" x14ac:dyDescent="0.25">
      <c r="A12" s="7"/>
      <c r="B12" s="3"/>
      <c r="C12" s="1"/>
      <c r="D12" s="1"/>
      <c r="E12" s="1"/>
      <c r="F12" s="8"/>
    </row>
    <row r="13" spans="1:10" ht="15.75" x14ac:dyDescent="0.25">
      <c r="A13" s="7">
        <v>3</v>
      </c>
      <c r="B13" s="3" t="s">
        <v>4</v>
      </c>
      <c r="C13" s="10"/>
      <c r="D13" s="15"/>
      <c r="E13" s="12"/>
      <c r="F13" s="9"/>
    </row>
    <row r="14" spans="1:10" ht="15.75" x14ac:dyDescent="0.25">
      <c r="A14" s="7"/>
      <c r="B14" s="3"/>
      <c r="C14" s="10"/>
      <c r="D14" s="15"/>
      <c r="E14" s="12"/>
      <c r="F14" s="9"/>
    </row>
    <row r="15" spans="1:10" ht="15.75" x14ac:dyDescent="0.25">
      <c r="A15" s="7"/>
      <c r="B15" s="3"/>
      <c r="C15" s="10" t="s">
        <v>33</v>
      </c>
      <c r="D15" s="15">
        <f>100*5</f>
        <v>500</v>
      </c>
      <c r="E15" s="12">
        <f>D15*30</f>
        <v>15000</v>
      </c>
      <c r="F15" s="9"/>
    </row>
    <row r="16" spans="1:10" ht="15.75" x14ac:dyDescent="0.25">
      <c r="A16" s="7"/>
      <c r="B16" s="3"/>
      <c r="C16" s="10" t="s">
        <v>34</v>
      </c>
      <c r="D16" s="15">
        <f>60*5</f>
        <v>300</v>
      </c>
      <c r="E16" s="12">
        <f t="shared" ref="E16:E18" si="0">D16*30</f>
        <v>9000</v>
      </c>
      <c r="F16" s="9"/>
    </row>
    <row r="17" spans="1:6" ht="15.75" x14ac:dyDescent="0.25">
      <c r="A17" s="7"/>
      <c r="B17" s="3"/>
      <c r="C17" s="10"/>
      <c r="D17" s="15"/>
      <c r="E17" s="12"/>
      <c r="F17" s="9"/>
    </row>
    <row r="18" spans="1:6" ht="15.75" x14ac:dyDescent="0.25">
      <c r="A18" s="7"/>
      <c r="B18" s="3"/>
      <c r="C18" s="10" t="s">
        <v>35</v>
      </c>
      <c r="D18" s="15">
        <f>70*5</f>
        <v>350</v>
      </c>
      <c r="E18" s="12">
        <f t="shared" si="0"/>
        <v>10500</v>
      </c>
      <c r="F18" s="9"/>
    </row>
    <row r="19" spans="1:6" ht="31.5" x14ac:dyDescent="0.25">
      <c r="A19" s="7"/>
      <c r="B19" s="3"/>
      <c r="C19" s="10" t="s">
        <v>36</v>
      </c>
      <c r="D19" s="15"/>
      <c r="E19" s="12">
        <f t="shared" ref="E19" si="1">D19*22</f>
        <v>0</v>
      </c>
      <c r="F19" s="9"/>
    </row>
    <row r="20" spans="1:6" x14ac:dyDescent="0.25">
      <c r="A20" s="7"/>
      <c r="B20" s="3"/>
      <c r="C20" s="1"/>
      <c r="D20" s="1"/>
      <c r="E20" s="1"/>
      <c r="F20" s="8">
        <f>SUM(E13:E19)</f>
        <v>34500</v>
      </c>
    </row>
    <row r="21" spans="1:6" ht="15.75" x14ac:dyDescent="0.25">
      <c r="A21" s="7">
        <v>4</v>
      </c>
      <c r="B21" s="3" t="s">
        <v>5</v>
      </c>
      <c r="C21" s="17" t="s">
        <v>63</v>
      </c>
      <c r="D21" s="15">
        <v>750</v>
      </c>
      <c r="E21" s="12">
        <f t="shared" ref="E21" si="2">D21*30</f>
        <v>22500</v>
      </c>
      <c r="F21" s="9"/>
    </row>
    <row r="22" spans="1:6" ht="15.75" x14ac:dyDescent="0.25">
      <c r="A22" s="7"/>
      <c r="B22" s="3"/>
      <c r="C22" s="17"/>
      <c r="D22" s="15"/>
      <c r="E22" s="12"/>
      <c r="F22" s="9"/>
    </row>
    <row r="23" spans="1:6" ht="15.75" x14ac:dyDescent="0.25">
      <c r="A23" s="7"/>
      <c r="B23" s="3"/>
      <c r="C23" s="17"/>
      <c r="D23" s="15"/>
      <c r="E23" s="12"/>
      <c r="F23" s="9"/>
    </row>
    <row r="24" spans="1:6" ht="15.75" x14ac:dyDescent="0.25">
      <c r="A24" s="7"/>
      <c r="B24" s="3"/>
      <c r="C24" s="17"/>
      <c r="D24" s="15"/>
      <c r="E24" s="12"/>
      <c r="F24" s="9"/>
    </row>
    <row r="25" spans="1:6" ht="15.75" x14ac:dyDescent="0.25">
      <c r="A25" s="7"/>
      <c r="B25" s="3"/>
      <c r="C25" s="17"/>
      <c r="D25" s="15"/>
      <c r="E25" s="12"/>
      <c r="F25" s="9"/>
    </row>
    <row r="26" spans="1:6" ht="15.75" x14ac:dyDescent="0.25">
      <c r="A26" s="7"/>
      <c r="B26" s="3"/>
      <c r="C26" s="17" t="s">
        <v>37</v>
      </c>
      <c r="D26" s="15"/>
      <c r="E26" s="12"/>
      <c r="F26" s="9"/>
    </row>
    <row r="27" spans="1:6" x14ac:dyDescent="0.25">
      <c r="A27" s="7"/>
      <c r="B27" s="3"/>
      <c r="C27" s="1"/>
      <c r="D27" s="1"/>
      <c r="E27" s="1"/>
      <c r="F27" s="8">
        <f>SUM(E21:E25)</f>
        <v>22500</v>
      </c>
    </row>
    <row r="28" spans="1:6" ht="31.5" x14ac:dyDescent="0.25">
      <c r="A28" s="7">
        <v>5</v>
      </c>
      <c r="B28" s="3" t="s">
        <v>6</v>
      </c>
      <c r="C28" s="18" t="s">
        <v>51</v>
      </c>
      <c r="D28" s="12">
        <f>170*5</f>
        <v>850</v>
      </c>
      <c r="E28" s="12">
        <f t="shared" ref="E28:E36" si="3">D28*30</f>
        <v>25500</v>
      </c>
      <c r="F28" s="9"/>
    </row>
    <row r="29" spans="1:6" ht="15.75" x14ac:dyDescent="0.25">
      <c r="A29" s="7"/>
      <c r="B29" s="3"/>
      <c r="C29" s="18"/>
      <c r="D29" s="12"/>
      <c r="E29" s="12"/>
      <c r="F29" s="9"/>
    </row>
    <row r="30" spans="1:6" ht="49.5" customHeight="1" x14ac:dyDescent="0.25">
      <c r="A30" s="7"/>
      <c r="B30" s="3"/>
      <c r="C30" s="18" t="s">
        <v>52</v>
      </c>
      <c r="D30" s="12">
        <f>240*5</f>
        <v>1200</v>
      </c>
      <c r="E30" s="12">
        <f t="shared" si="3"/>
        <v>36000</v>
      </c>
      <c r="F30" s="9"/>
    </row>
    <row r="31" spans="1:6" ht="47.25" customHeight="1" x14ac:dyDescent="0.25">
      <c r="A31" s="7"/>
      <c r="B31" s="3"/>
      <c r="C31" s="18" t="s">
        <v>53</v>
      </c>
      <c r="D31" s="12">
        <f>120*5</f>
        <v>600</v>
      </c>
      <c r="E31" s="12">
        <f t="shared" si="3"/>
        <v>18000</v>
      </c>
      <c r="F31" s="9"/>
    </row>
    <row r="32" spans="1:6" ht="15.75" x14ac:dyDescent="0.25">
      <c r="A32" s="7"/>
      <c r="B32" s="3"/>
      <c r="C32" s="18"/>
      <c r="D32" s="12"/>
      <c r="E32" s="12"/>
      <c r="F32" s="9"/>
    </row>
    <row r="33" spans="1:6" ht="15.75" x14ac:dyDescent="0.25">
      <c r="A33" s="7"/>
      <c r="B33" s="3"/>
      <c r="C33" s="18" t="s">
        <v>54</v>
      </c>
      <c r="D33" s="12">
        <f>120*5</f>
        <v>600</v>
      </c>
      <c r="E33" s="12">
        <f t="shared" si="3"/>
        <v>18000</v>
      </c>
      <c r="F33" s="9"/>
    </row>
    <row r="34" spans="1:6" ht="31.5" x14ac:dyDescent="0.25">
      <c r="A34" s="7"/>
      <c r="B34" s="3"/>
      <c r="C34" s="18" t="s">
        <v>55</v>
      </c>
      <c r="D34" s="12">
        <f>160*5</f>
        <v>800</v>
      </c>
      <c r="E34" s="12">
        <f t="shared" si="3"/>
        <v>24000</v>
      </c>
      <c r="F34" s="9"/>
    </row>
    <row r="35" spans="1:6" ht="31.5" x14ac:dyDescent="0.25">
      <c r="A35" s="7"/>
      <c r="B35" s="3"/>
      <c r="C35" s="18" t="s">
        <v>56</v>
      </c>
      <c r="D35" s="12">
        <f>120*5</f>
        <v>600</v>
      </c>
      <c r="E35" s="12">
        <f t="shared" si="3"/>
        <v>18000</v>
      </c>
      <c r="F35" s="9"/>
    </row>
    <row r="36" spans="1:6" ht="15.75" x14ac:dyDescent="0.25">
      <c r="A36" s="7"/>
      <c r="B36" s="3"/>
      <c r="C36" s="18" t="s">
        <v>57</v>
      </c>
      <c r="D36" s="12">
        <f>280*5</f>
        <v>1400</v>
      </c>
      <c r="E36" s="12">
        <f t="shared" si="3"/>
        <v>42000</v>
      </c>
      <c r="F36" s="9"/>
    </row>
    <row r="37" spans="1:6" ht="31.5" x14ac:dyDescent="0.25">
      <c r="A37" s="7"/>
      <c r="B37" s="3"/>
      <c r="C37" s="19" t="s">
        <v>38</v>
      </c>
      <c r="D37" s="14"/>
      <c r="E37" s="12">
        <f t="shared" ref="E37" si="4">D37*22</f>
        <v>0</v>
      </c>
      <c r="F37" s="9"/>
    </row>
    <row r="38" spans="1:6" x14ac:dyDescent="0.25">
      <c r="A38" s="7"/>
      <c r="B38" s="3"/>
      <c r="C38" s="1"/>
      <c r="D38" s="1"/>
      <c r="E38" s="1"/>
      <c r="F38" s="8">
        <f>SUM(E28:E37)</f>
        <v>181500</v>
      </c>
    </row>
    <row r="39" spans="1:6" ht="47.25" x14ac:dyDescent="0.25">
      <c r="A39" s="7">
        <v>6</v>
      </c>
      <c r="B39" s="3" t="s">
        <v>7</v>
      </c>
      <c r="C39" s="18" t="s">
        <v>39</v>
      </c>
      <c r="D39" s="20"/>
      <c r="E39" s="12">
        <f t="shared" ref="E39" si="5">D39*22</f>
        <v>0</v>
      </c>
      <c r="F39" s="9"/>
    </row>
    <row r="40" spans="1:6" ht="31.5" x14ac:dyDescent="0.25">
      <c r="A40" s="7"/>
      <c r="B40" s="3"/>
      <c r="C40" s="18" t="s">
        <v>40</v>
      </c>
      <c r="D40" s="12">
        <v>1350</v>
      </c>
      <c r="E40" s="12">
        <f t="shared" ref="E40:E42" si="6">D40*30</f>
        <v>40500</v>
      </c>
      <c r="F40" s="9"/>
    </row>
    <row r="41" spans="1:6" ht="15.75" x14ac:dyDescent="0.25">
      <c r="A41" s="7"/>
      <c r="B41" s="3"/>
      <c r="C41" s="18" t="s">
        <v>41</v>
      </c>
      <c r="D41" s="12">
        <v>3500</v>
      </c>
      <c r="E41" s="12">
        <f t="shared" si="6"/>
        <v>105000</v>
      </c>
      <c r="F41" s="9"/>
    </row>
    <row r="42" spans="1:6" ht="15.75" x14ac:dyDescent="0.25">
      <c r="A42" s="7"/>
      <c r="B42" s="3"/>
      <c r="C42" s="18" t="s">
        <v>62</v>
      </c>
      <c r="D42" s="12">
        <v>3000</v>
      </c>
      <c r="E42" s="12">
        <f t="shared" si="6"/>
        <v>90000</v>
      </c>
      <c r="F42" s="9"/>
    </row>
    <row r="43" spans="1:6" ht="15.75" x14ac:dyDescent="0.25">
      <c r="A43" s="7"/>
      <c r="B43" s="3"/>
      <c r="C43" s="18"/>
      <c r="D43" s="12"/>
      <c r="E43" s="12"/>
      <c r="F43" s="9"/>
    </row>
    <row r="44" spans="1:6" ht="15.75" x14ac:dyDescent="0.25">
      <c r="A44" s="7"/>
      <c r="B44" s="3"/>
      <c r="C44" s="18" t="s">
        <v>42</v>
      </c>
      <c r="D44" s="12">
        <v>1000</v>
      </c>
      <c r="E44" s="12">
        <f t="shared" ref="E44:E45" si="7">D44*30</f>
        <v>30000</v>
      </c>
      <c r="F44" s="9"/>
    </row>
    <row r="45" spans="1:6" ht="15.75" x14ac:dyDescent="0.25">
      <c r="A45" s="7"/>
      <c r="B45" s="3"/>
      <c r="C45" s="18" t="s">
        <v>43</v>
      </c>
      <c r="D45" s="12">
        <v>2000</v>
      </c>
      <c r="E45" s="12">
        <f t="shared" si="7"/>
        <v>60000</v>
      </c>
      <c r="F45" s="9"/>
    </row>
    <row r="46" spans="1:6" ht="15.75" x14ac:dyDescent="0.25">
      <c r="A46" s="7"/>
      <c r="B46" s="3"/>
      <c r="C46" s="18"/>
      <c r="D46" s="12"/>
      <c r="E46" s="12"/>
      <c r="F46" s="9"/>
    </row>
    <row r="47" spans="1:6" ht="15.75" x14ac:dyDescent="0.25">
      <c r="A47" s="7"/>
      <c r="B47" s="3"/>
      <c r="C47" s="18"/>
      <c r="D47" s="12"/>
      <c r="E47" s="12"/>
      <c r="F47" s="9"/>
    </row>
    <row r="48" spans="1:6" ht="15.75" x14ac:dyDescent="0.25">
      <c r="A48" s="7"/>
      <c r="B48" s="3"/>
      <c r="C48" s="18"/>
      <c r="D48" s="12"/>
      <c r="E48" s="12"/>
      <c r="F48" s="8">
        <f>SUM(E40:E47)</f>
        <v>325500</v>
      </c>
    </row>
    <row r="49" spans="1:6" ht="15.75" x14ac:dyDescent="0.25">
      <c r="A49" s="7">
        <v>7</v>
      </c>
      <c r="B49" s="3" t="s">
        <v>8</v>
      </c>
      <c r="C49" s="18"/>
      <c r="D49" s="12"/>
      <c r="E49" s="12"/>
      <c r="F49" s="9"/>
    </row>
    <row r="50" spans="1:6" ht="15.75" x14ac:dyDescent="0.25">
      <c r="A50" s="7"/>
      <c r="B50" s="3"/>
      <c r="C50" s="18" t="s">
        <v>44</v>
      </c>
      <c r="D50" s="12">
        <v>1000</v>
      </c>
      <c r="E50" s="12">
        <f t="shared" ref="E50:E53" si="8">D50*30</f>
        <v>30000</v>
      </c>
      <c r="F50" s="9"/>
    </row>
    <row r="51" spans="1:6" ht="15.75" x14ac:dyDescent="0.25">
      <c r="A51" s="7"/>
      <c r="B51" s="3"/>
      <c r="C51" s="18" t="s">
        <v>60</v>
      </c>
      <c r="D51" s="12">
        <v>750</v>
      </c>
      <c r="E51" s="12">
        <f t="shared" si="8"/>
        <v>22500</v>
      </c>
      <c r="F51" s="9"/>
    </row>
    <row r="52" spans="1:6" ht="15.75" x14ac:dyDescent="0.25">
      <c r="A52" s="7"/>
      <c r="B52" s="3"/>
      <c r="C52" s="18" t="s">
        <v>61</v>
      </c>
      <c r="D52" s="12">
        <v>750</v>
      </c>
      <c r="E52" s="12">
        <f t="shared" si="8"/>
        <v>22500</v>
      </c>
      <c r="F52" s="9"/>
    </row>
    <row r="53" spans="1:6" ht="15.75" x14ac:dyDescent="0.25">
      <c r="A53" s="7"/>
      <c r="B53" s="3"/>
      <c r="C53" s="18" t="s">
        <v>70</v>
      </c>
      <c r="D53" s="12">
        <v>1250</v>
      </c>
      <c r="E53" s="12">
        <f t="shared" si="8"/>
        <v>37500</v>
      </c>
      <c r="F53" s="9"/>
    </row>
    <row r="54" spans="1:6" ht="15.75" x14ac:dyDescent="0.25">
      <c r="A54" s="7"/>
      <c r="B54" s="3"/>
      <c r="C54" s="1"/>
      <c r="D54" s="1"/>
      <c r="E54" s="12"/>
      <c r="F54" s="8">
        <f>SUM(E49:E53)</f>
        <v>112500</v>
      </c>
    </row>
    <row r="55" spans="1:6" ht="15.75" x14ac:dyDescent="0.25">
      <c r="A55" s="7">
        <v>8</v>
      </c>
      <c r="B55" s="3" t="s">
        <v>9</v>
      </c>
      <c r="C55" s="17"/>
      <c r="D55" s="15"/>
      <c r="E55" s="12"/>
      <c r="F55" s="9"/>
    </row>
    <row r="56" spans="1:6" ht="52.5" customHeight="1" x14ac:dyDescent="0.25">
      <c r="A56" s="7"/>
      <c r="B56" s="3"/>
      <c r="C56" s="17" t="s">
        <v>59</v>
      </c>
      <c r="D56" s="15">
        <v>200</v>
      </c>
      <c r="E56" s="12">
        <f t="shared" ref="E56" si="9">D56*30</f>
        <v>6000</v>
      </c>
      <c r="F56" s="9"/>
    </row>
    <row r="57" spans="1:6" ht="31.5" customHeight="1" x14ac:dyDescent="0.25">
      <c r="A57" s="7"/>
      <c r="B57" s="3"/>
      <c r="C57" s="17"/>
      <c r="D57" s="15"/>
      <c r="E57" s="12"/>
      <c r="F57" s="9"/>
    </row>
    <row r="58" spans="1:6" ht="15.75" x14ac:dyDescent="0.25">
      <c r="A58" s="7"/>
      <c r="B58" s="3"/>
      <c r="C58" s="17"/>
      <c r="D58" s="15"/>
      <c r="E58" s="12"/>
      <c r="F58" s="9"/>
    </row>
    <row r="59" spans="1:6" ht="15.75" x14ac:dyDescent="0.25">
      <c r="A59" s="7"/>
      <c r="B59" s="3"/>
      <c r="C59" s="17"/>
      <c r="D59" s="15"/>
      <c r="E59" s="12"/>
      <c r="F59" s="9"/>
    </row>
    <row r="60" spans="1:6" x14ac:dyDescent="0.25">
      <c r="A60" s="7"/>
      <c r="B60" s="3"/>
      <c r="C60" s="1"/>
      <c r="D60" s="1"/>
      <c r="E60" s="1"/>
      <c r="F60" s="8">
        <f>SUM(E55:E59)</f>
        <v>6000</v>
      </c>
    </row>
    <row r="61" spans="1:6" x14ac:dyDescent="0.25">
      <c r="A61" s="7"/>
      <c r="B61" s="3"/>
      <c r="C61" s="1"/>
      <c r="D61" s="1"/>
      <c r="E61" s="1"/>
      <c r="F61" s="8"/>
    </row>
    <row r="62" spans="1:6" x14ac:dyDescent="0.25">
      <c r="A62" s="7"/>
      <c r="B62" s="3"/>
      <c r="C62" s="1"/>
      <c r="D62" s="1"/>
      <c r="E62" s="1"/>
      <c r="F62" s="9"/>
    </row>
    <row r="63" spans="1:6" ht="15.75" x14ac:dyDescent="0.25">
      <c r="A63" s="7">
        <v>9</v>
      </c>
      <c r="B63" s="3" t="s">
        <v>10</v>
      </c>
      <c r="C63" s="18"/>
      <c r="D63" s="12"/>
      <c r="E63" s="12"/>
      <c r="F63" s="9"/>
    </row>
    <row r="64" spans="1:6" ht="15.75" x14ac:dyDescent="0.25">
      <c r="A64" s="7"/>
      <c r="B64" s="3"/>
      <c r="C64" s="18" t="s">
        <v>69</v>
      </c>
      <c r="D64" s="12">
        <v>2250</v>
      </c>
      <c r="E64" s="12">
        <f t="shared" ref="E64" si="10">D64*30</f>
        <v>67500</v>
      </c>
      <c r="F64" s="9"/>
    </row>
    <row r="65" spans="1:6" ht="15.75" x14ac:dyDescent="0.25">
      <c r="A65" s="7"/>
      <c r="B65" s="3"/>
      <c r="C65" s="18"/>
      <c r="D65" s="12"/>
      <c r="E65" s="12"/>
      <c r="F65" s="9"/>
    </row>
    <row r="66" spans="1:6" ht="15.75" x14ac:dyDescent="0.25">
      <c r="A66" s="7"/>
      <c r="B66" s="3"/>
      <c r="C66" s="18"/>
      <c r="D66" s="12"/>
      <c r="E66" s="12"/>
      <c r="F66" s="9"/>
    </row>
    <row r="67" spans="1:6" x14ac:dyDescent="0.25">
      <c r="A67" s="7"/>
      <c r="B67" s="3"/>
      <c r="C67" s="1"/>
      <c r="D67" s="1"/>
      <c r="E67" s="1"/>
      <c r="F67" s="8">
        <f>SUM(E63:E66)</f>
        <v>67500</v>
      </c>
    </row>
    <row r="68" spans="1:6" ht="15.75" x14ac:dyDescent="0.25">
      <c r="A68" s="7">
        <v>10</v>
      </c>
      <c r="B68" s="3" t="s">
        <v>11</v>
      </c>
      <c r="C68" s="13"/>
      <c r="D68" s="12"/>
      <c r="E68" s="12"/>
      <c r="F68" s="9"/>
    </row>
    <row r="69" spans="1:6" x14ac:dyDescent="0.25">
      <c r="A69" s="7"/>
      <c r="B69" s="3"/>
      <c r="C69" s="1"/>
      <c r="D69" s="1"/>
      <c r="E69" s="1"/>
      <c r="F69" s="8">
        <f>SUM(E68)</f>
        <v>0</v>
      </c>
    </row>
    <row r="70" spans="1:6" ht="15.75" x14ac:dyDescent="0.25">
      <c r="A70" s="7">
        <v>11</v>
      </c>
      <c r="B70" s="3" t="s">
        <v>12</v>
      </c>
      <c r="C70" s="18" t="s">
        <v>79</v>
      </c>
      <c r="D70" s="12">
        <v>1120</v>
      </c>
      <c r="E70" s="12">
        <f t="shared" ref="E70" si="11">D70*30</f>
        <v>33600</v>
      </c>
      <c r="F70" s="9"/>
    </row>
    <row r="71" spans="1:6" ht="15.75" x14ac:dyDescent="0.25">
      <c r="A71" s="7"/>
      <c r="B71" s="3"/>
      <c r="C71" s="18"/>
      <c r="D71" s="12"/>
      <c r="E71" s="12"/>
      <c r="F71" s="9"/>
    </row>
    <row r="72" spans="1:6" ht="64.5" customHeight="1" x14ac:dyDescent="0.25">
      <c r="A72" s="7"/>
      <c r="B72" s="3"/>
      <c r="C72" s="29"/>
      <c r="D72" s="12"/>
      <c r="E72" s="30"/>
      <c r="F72" s="9"/>
    </row>
    <row r="73" spans="1:6" ht="15.75" x14ac:dyDescent="0.25">
      <c r="A73" s="7"/>
      <c r="B73" s="3"/>
      <c r="C73" s="19"/>
      <c r="D73" s="12"/>
      <c r="E73" s="12"/>
      <c r="F73" s="9"/>
    </row>
    <row r="74" spans="1:6" ht="15.75" x14ac:dyDescent="0.25">
      <c r="A74" s="7"/>
      <c r="B74" s="3"/>
      <c r="C74" s="1"/>
      <c r="D74" s="1"/>
      <c r="E74" s="12"/>
      <c r="F74" s="8">
        <f>SUM(E70:E73)</f>
        <v>33600</v>
      </c>
    </row>
    <row r="75" spans="1:6" ht="15.75" x14ac:dyDescent="0.25">
      <c r="A75" s="7">
        <v>12</v>
      </c>
      <c r="B75" s="3" t="s">
        <v>13</v>
      </c>
      <c r="C75" s="18"/>
      <c r="D75" s="12"/>
      <c r="E75" s="12"/>
      <c r="F75" s="9"/>
    </row>
    <row r="76" spans="1:6" ht="15.75" x14ac:dyDescent="0.25">
      <c r="A76" s="7"/>
      <c r="B76" s="3"/>
      <c r="C76" s="18"/>
      <c r="D76" s="12"/>
      <c r="E76" s="12"/>
      <c r="F76" s="9"/>
    </row>
    <row r="77" spans="1:6" ht="15.75" x14ac:dyDescent="0.25">
      <c r="A77" s="7"/>
      <c r="B77" s="3"/>
      <c r="C77" s="18"/>
      <c r="D77" s="14"/>
      <c r="E77" s="12"/>
      <c r="F77" s="9"/>
    </row>
    <row r="78" spans="1:6" x14ac:dyDescent="0.25">
      <c r="A78" s="7"/>
      <c r="B78" s="3"/>
      <c r="C78" s="1"/>
      <c r="D78" s="1"/>
      <c r="E78" s="1"/>
      <c r="F78" s="8">
        <f>SUM(E75:E77)</f>
        <v>0</v>
      </c>
    </row>
    <row r="79" spans="1:6" ht="15.75" x14ac:dyDescent="0.25">
      <c r="A79" s="7">
        <v>13</v>
      </c>
      <c r="B79" s="3" t="s">
        <v>14</v>
      </c>
      <c r="C79" s="17"/>
      <c r="D79" s="15"/>
      <c r="E79" s="12"/>
      <c r="F79" s="9"/>
    </row>
    <row r="80" spans="1:6" ht="15.75" x14ac:dyDescent="0.25">
      <c r="A80" s="7"/>
      <c r="B80" s="3"/>
      <c r="C80" s="17"/>
      <c r="D80" s="15"/>
      <c r="E80" s="12"/>
      <c r="F80" s="9"/>
    </row>
    <row r="81" spans="1:6" ht="15.75" x14ac:dyDescent="0.25">
      <c r="A81" s="7"/>
      <c r="B81" s="3"/>
      <c r="C81" s="18"/>
      <c r="D81" s="12"/>
      <c r="E81" s="12"/>
      <c r="F81" s="9"/>
    </row>
    <row r="82" spans="1:6" ht="15.75" x14ac:dyDescent="0.25">
      <c r="A82" s="7"/>
      <c r="B82" s="3"/>
      <c r="C82" s="1"/>
      <c r="D82" s="1"/>
      <c r="E82" s="12"/>
      <c r="F82" s="8">
        <f>SUM(E79:E81)</f>
        <v>0</v>
      </c>
    </row>
    <row r="83" spans="1:6" ht="15.75" x14ac:dyDescent="0.25">
      <c r="A83" s="7">
        <v>14</v>
      </c>
      <c r="B83" s="3" t="s">
        <v>15</v>
      </c>
      <c r="C83" s="18"/>
      <c r="D83" s="12"/>
      <c r="E83" s="12"/>
      <c r="F83" s="9"/>
    </row>
    <row r="84" spans="1:6" ht="15.75" x14ac:dyDescent="0.25">
      <c r="A84" s="7"/>
      <c r="B84" s="3"/>
      <c r="C84" s="1"/>
      <c r="D84" s="1"/>
      <c r="E84" s="12"/>
      <c r="F84" s="8">
        <f>SUM(E83)</f>
        <v>0</v>
      </c>
    </row>
    <row r="85" spans="1:6" ht="15.75" x14ac:dyDescent="0.25">
      <c r="A85" s="7">
        <v>15</v>
      </c>
      <c r="B85" s="3" t="s">
        <v>16</v>
      </c>
      <c r="C85" s="18"/>
      <c r="D85" s="12"/>
      <c r="E85" s="12"/>
      <c r="F85" s="9"/>
    </row>
    <row r="86" spans="1:6" ht="15.75" x14ac:dyDescent="0.25">
      <c r="A86" s="7"/>
      <c r="B86" s="3"/>
      <c r="C86" s="18"/>
      <c r="D86" s="12"/>
      <c r="E86" s="12"/>
      <c r="F86" s="9"/>
    </row>
    <row r="87" spans="1:6" x14ac:dyDescent="0.25">
      <c r="A87" s="7"/>
      <c r="B87" s="3"/>
      <c r="C87" s="1"/>
      <c r="D87" s="1"/>
      <c r="E87" s="1"/>
      <c r="F87" s="8">
        <f>SUM(E85:E86)</f>
        <v>0</v>
      </c>
    </row>
    <row r="88" spans="1:6" x14ac:dyDescent="0.25">
      <c r="A88" s="7"/>
      <c r="B88" s="3"/>
      <c r="C88" s="1"/>
      <c r="D88" s="1"/>
      <c r="E88" s="1"/>
      <c r="F88" s="8"/>
    </row>
    <row r="89" spans="1:6" x14ac:dyDescent="0.25">
      <c r="A89" s="7"/>
      <c r="B89" s="3"/>
      <c r="C89" s="1"/>
      <c r="D89" s="1"/>
      <c r="E89" s="1"/>
      <c r="F89" s="8"/>
    </row>
    <row r="90" spans="1:6" x14ac:dyDescent="0.25">
      <c r="A90" s="7"/>
      <c r="B90" s="3"/>
      <c r="C90" s="1"/>
      <c r="D90" s="1"/>
      <c r="E90" s="1"/>
      <c r="F90" s="8"/>
    </row>
    <row r="91" spans="1:6" x14ac:dyDescent="0.25">
      <c r="A91" s="7"/>
      <c r="B91" s="3"/>
      <c r="C91" s="1"/>
      <c r="D91" s="1"/>
      <c r="E91" s="1"/>
      <c r="F91" s="8"/>
    </row>
    <row r="92" spans="1:6" x14ac:dyDescent="0.25">
      <c r="A92" s="7"/>
      <c r="B92" s="3"/>
      <c r="C92" s="1"/>
      <c r="D92" s="1"/>
      <c r="E92" s="1"/>
      <c r="F92" s="8"/>
    </row>
    <row r="93" spans="1:6" ht="15.75" x14ac:dyDescent="0.25">
      <c r="A93" s="7">
        <v>16</v>
      </c>
      <c r="B93" s="3" t="s">
        <v>17</v>
      </c>
      <c r="C93" s="18"/>
      <c r="D93" s="12"/>
      <c r="E93" s="12"/>
      <c r="F93" s="9"/>
    </row>
    <row r="94" spans="1:6" ht="19.5" customHeight="1" x14ac:dyDescent="0.25">
      <c r="A94" s="7"/>
      <c r="B94" s="3"/>
      <c r="C94" s="17" t="s">
        <v>71</v>
      </c>
      <c r="D94" s="15">
        <v>3000</v>
      </c>
      <c r="E94" s="12">
        <f t="shared" ref="E94" si="12">D94*30</f>
        <v>90000</v>
      </c>
      <c r="F94" s="9"/>
    </row>
    <row r="95" spans="1:6" ht="32.25" customHeight="1" x14ac:dyDescent="0.25">
      <c r="A95" s="7"/>
      <c r="B95" s="3"/>
      <c r="C95" s="18"/>
      <c r="D95" s="15"/>
      <c r="E95" s="12"/>
      <c r="F95" s="9"/>
    </row>
    <row r="96" spans="1:6" ht="15.75" x14ac:dyDescent="0.25">
      <c r="A96" s="7"/>
      <c r="B96" s="3"/>
      <c r="C96" s="17"/>
      <c r="D96" s="15"/>
      <c r="E96" s="12"/>
      <c r="F96" s="9"/>
    </row>
    <row r="97" spans="1:6" ht="15.75" x14ac:dyDescent="0.25">
      <c r="A97" s="7"/>
      <c r="B97" s="3"/>
      <c r="C97" s="17"/>
      <c r="D97" s="15"/>
      <c r="E97" s="12"/>
      <c r="F97" s="9"/>
    </row>
    <row r="98" spans="1:6" ht="15.75" x14ac:dyDescent="0.25">
      <c r="A98" s="7"/>
      <c r="B98" s="3"/>
      <c r="C98" s="17"/>
      <c r="D98" s="15"/>
      <c r="E98" s="12"/>
      <c r="F98" s="9"/>
    </row>
    <row r="99" spans="1:6" ht="15.75" x14ac:dyDescent="0.25">
      <c r="A99" s="7"/>
      <c r="B99" s="3"/>
      <c r="C99" s="1"/>
      <c r="D99" s="1"/>
      <c r="E99" s="12"/>
      <c r="F99" s="8">
        <f>SUM(E93:E98)</f>
        <v>90000</v>
      </c>
    </row>
    <row r="100" spans="1:6" ht="15.75" x14ac:dyDescent="0.25">
      <c r="A100" s="7">
        <v>17</v>
      </c>
      <c r="B100" s="3" t="s">
        <v>18</v>
      </c>
      <c r="C100" s="17" t="s">
        <v>67</v>
      </c>
      <c r="D100" s="15">
        <v>1600</v>
      </c>
      <c r="E100" s="12">
        <f>D100*30</f>
        <v>48000</v>
      </c>
      <c r="F100" s="9"/>
    </row>
    <row r="101" spans="1:6" ht="15.75" x14ac:dyDescent="0.25">
      <c r="A101" s="7"/>
      <c r="B101" s="3"/>
      <c r="C101" s="17"/>
      <c r="D101" s="15"/>
      <c r="E101" s="12"/>
      <c r="F101" s="9"/>
    </row>
    <row r="102" spans="1:6" ht="15.75" x14ac:dyDescent="0.25">
      <c r="A102" s="7"/>
      <c r="B102" s="3"/>
      <c r="C102" s="1"/>
      <c r="D102" s="1"/>
      <c r="E102" s="12"/>
      <c r="F102" s="8">
        <f>SUM(E100:E101)</f>
        <v>48000</v>
      </c>
    </row>
    <row r="103" spans="1:6" ht="15.75" x14ac:dyDescent="0.25">
      <c r="A103" s="7">
        <v>18</v>
      </c>
      <c r="B103" s="3" t="s">
        <v>19</v>
      </c>
      <c r="C103" s="18"/>
      <c r="D103" s="12"/>
      <c r="E103" s="12"/>
      <c r="F103" s="9"/>
    </row>
    <row r="104" spans="1:6" ht="15.75" x14ac:dyDescent="0.25">
      <c r="A104" s="7"/>
      <c r="B104" s="3"/>
      <c r="C104" s="18" t="s">
        <v>65</v>
      </c>
      <c r="D104" s="12">
        <f>200*5</f>
        <v>1000</v>
      </c>
      <c r="E104" s="12">
        <f t="shared" ref="E104" si="13">D104*30</f>
        <v>30000</v>
      </c>
      <c r="F104" s="9"/>
    </row>
    <row r="105" spans="1:6" ht="15.75" x14ac:dyDescent="0.25">
      <c r="A105" s="7"/>
      <c r="B105" s="3"/>
      <c r="C105" s="18" t="s">
        <v>64</v>
      </c>
      <c r="D105" s="12">
        <v>2000</v>
      </c>
      <c r="E105" s="12">
        <f t="shared" ref="E105" si="14">D105*30</f>
        <v>60000</v>
      </c>
      <c r="F105" s="9"/>
    </row>
    <row r="106" spans="1:6" x14ac:dyDescent="0.25">
      <c r="A106" s="7"/>
      <c r="B106" s="3"/>
      <c r="C106" s="1"/>
      <c r="D106" s="1"/>
      <c r="E106" s="1"/>
      <c r="F106" s="8">
        <f>SUM(E103:E105)</f>
        <v>90000</v>
      </c>
    </row>
    <row r="107" spans="1:6" x14ac:dyDescent="0.25">
      <c r="A107" s="7"/>
      <c r="B107" s="3"/>
      <c r="C107" s="1"/>
      <c r="D107" s="1"/>
      <c r="E107" s="1"/>
      <c r="F107" s="8"/>
    </row>
    <row r="108" spans="1:6" x14ac:dyDescent="0.25">
      <c r="A108" s="7"/>
      <c r="B108" s="3"/>
      <c r="C108" s="1"/>
      <c r="D108" s="1"/>
      <c r="E108" s="1"/>
      <c r="F108" s="8"/>
    </row>
    <row r="109" spans="1:6" ht="15.75" x14ac:dyDescent="0.25">
      <c r="A109" s="7">
        <v>19</v>
      </c>
      <c r="B109" s="3" t="s">
        <v>26</v>
      </c>
      <c r="C109" s="17"/>
      <c r="D109" s="15"/>
      <c r="E109" s="12"/>
      <c r="F109" s="9"/>
    </row>
    <row r="110" spans="1:6" ht="15.75" x14ac:dyDescent="0.25">
      <c r="A110" s="7"/>
      <c r="B110" s="21"/>
      <c r="C110" s="17"/>
      <c r="D110" s="15"/>
      <c r="E110" s="12"/>
      <c r="F110" s="9"/>
    </row>
    <row r="111" spans="1:6" ht="15.75" x14ac:dyDescent="0.25">
      <c r="A111" s="7"/>
      <c r="C111" s="1"/>
      <c r="D111" s="1"/>
      <c r="E111" s="12"/>
      <c r="F111" s="8">
        <f>SUM(E109:E110)</f>
        <v>0</v>
      </c>
    </row>
    <row r="112" spans="1:6" ht="29.25" x14ac:dyDescent="0.25">
      <c r="A112" s="7">
        <v>20</v>
      </c>
      <c r="B112" s="23" t="s">
        <v>28</v>
      </c>
      <c r="C112" s="17" t="s">
        <v>66</v>
      </c>
      <c r="D112" s="15">
        <v>1500</v>
      </c>
      <c r="E112" s="12">
        <f t="shared" ref="E112" si="15">D112*30</f>
        <v>45000</v>
      </c>
      <c r="F112" s="9"/>
    </row>
    <row r="113" spans="1:6" ht="15.75" x14ac:dyDescent="0.25">
      <c r="A113" s="7"/>
      <c r="B113" s="3"/>
      <c r="C113" s="17"/>
      <c r="D113" s="15"/>
      <c r="E113" s="12"/>
      <c r="F113" s="9"/>
    </row>
    <row r="114" spans="1:6" ht="15.75" x14ac:dyDescent="0.25">
      <c r="A114" s="7"/>
      <c r="B114" s="3"/>
      <c r="C114" s="17"/>
      <c r="D114" s="15"/>
      <c r="E114" s="12"/>
      <c r="F114" s="9"/>
    </row>
    <row r="115" spans="1:6" ht="15.75" x14ac:dyDescent="0.25">
      <c r="A115" s="7"/>
      <c r="B115" s="3"/>
      <c r="C115" s="1"/>
      <c r="D115" s="1"/>
      <c r="E115" s="12"/>
      <c r="F115" s="8">
        <f>SUM(E112:E114)</f>
        <v>45000</v>
      </c>
    </row>
    <row r="116" spans="1:6" ht="46.5" customHeight="1" x14ac:dyDescent="0.25">
      <c r="A116" s="7">
        <v>21</v>
      </c>
      <c r="B116" s="23" t="s">
        <v>20</v>
      </c>
      <c r="C116" s="18"/>
      <c r="D116" s="12"/>
      <c r="E116" s="12"/>
      <c r="F116" s="9"/>
    </row>
    <row r="117" spans="1:6" ht="15.75" x14ac:dyDescent="0.25">
      <c r="A117" s="7"/>
      <c r="B117" s="3"/>
      <c r="C117" s="18" t="s">
        <v>43</v>
      </c>
      <c r="D117" s="12">
        <v>675</v>
      </c>
      <c r="E117" s="12">
        <f t="shared" ref="E117:E120" si="16">D117*30</f>
        <v>20250</v>
      </c>
      <c r="F117" s="9"/>
    </row>
    <row r="118" spans="1:6" ht="15.75" x14ac:dyDescent="0.25">
      <c r="A118" s="7"/>
      <c r="B118" s="3"/>
      <c r="C118" s="18" t="s">
        <v>45</v>
      </c>
      <c r="D118" s="12">
        <v>2350</v>
      </c>
      <c r="E118" s="12">
        <f t="shared" si="16"/>
        <v>70500</v>
      </c>
      <c r="F118" s="9"/>
    </row>
    <row r="119" spans="1:6" ht="15.75" x14ac:dyDescent="0.25">
      <c r="A119" s="7"/>
      <c r="B119" s="3"/>
      <c r="C119" s="18" t="s">
        <v>42</v>
      </c>
      <c r="D119" s="12">
        <v>2650</v>
      </c>
      <c r="E119" s="12">
        <f t="shared" si="16"/>
        <v>79500</v>
      </c>
      <c r="F119" s="9"/>
    </row>
    <row r="120" spans="1:6" ht="15.75" x14ac:dyDescent="0.25">
      <c r="A120" s="7"/>
      <c r="B120" s="3"/>
      <c r="C120" s="18" t="s">
        <v>46</v>
      </c>
      <c r="D120" s="12">
        <v>690</v>
      </c>
      <c r="E120" s="12">
        <f t="shared" si="16"/>
        <v>20700</v>
      </c>
      <c r="F120" s="9"/>
    </row>
    <row r="121" spans="1:6" ht="15.75" x14ac:dyDescent="0.25">
      <c r="A121" s="7"/>
      <c r="B121" s="3"/>
      <c r="C121" s="1"/>
      <c r="D121" s="1"/>
      <c r="E121" s="12"/>
      <c r="F121" s="8">
        <f>SUM(E116:E120)</f>
        <v>190950</v>
      </c>
    </row>
    <row r="122" spans="1:6" ht="15.75" x14ac:dyDescent="0.25">
      <c r="A122" s="7">
        <v>22</v>
      </c>
      <c r="B122" s="3" t="s">
        <v>21</v>
      </c>
      <c r="C122" s="18"/>
      <c r="D122" s="12"/>
      <c r="E122" s="12"/>
      <c r="F122" s="9"/>
    </row>
    <row r="123" spans="1:6" ht="31.5" x14ac:dyDescent="0.25">
      <c r="A123" s="7"/>
      <c r="B123" s="3"/>
      <c r="C123" s="18" t="s">
        <v>67</v>
      </c>
      <c r="D123" s="12">
        <v>500</v>
      </c>
      <c r="E123" s="12">
        <f t="shared" ref="E123:E126" si="17">D123*30</f>
        <v>15000</v>
      </c>
      <c r="F123" s="9"/>
    </row>
    <row r="124" spans="1:6" ht="15.75" x14ac:dyDescent="0.25">
      <c r="A124" s="7"/>
      <c r="B124" s="3"/>
      <c r="C124" s="18" t="s">
        <v>68</v>
      </c>
      <c r="D124" s="12">
        <v>500</v>
      </c>
      <c r="E124" s="12">
        <f t="shared" si="17"/>
        <v>15000</v>
      </c>
      <c r="F124" s="9"/>
    </row>
    <row r="125" spans="1:6" ht="15.75" x14ac:dyDescent="0.25">
      <c r="A125" s="7"/>
      <c r="B125" s="3"/>
      <c r="C125" s="18" t="s">
        <v>75</v>
      </c>
      <c r="D125" s="12">
        <v>1100</v>
      </c>
      <c r="E125" s="12">
        <f t="shared" si="17"/>
        <v>33000</v>
      </c>
      <c r="F125" s="9"/>
    </row>
    <row r="126" spans="1:6" ht="15.75" x14ac:dyDescent="0.25">
      <c r="A126" s="7"/>
      <c r="B126" s="3"/>
      <c r="C126" s="18" t="s">
        <v>76</v>
      </c>
      <c r="D126" s="22">
        <v>1250</v>
      </c>
      <c r="E126" s="12">
        <f t="shared" si="17"/>
        <v>37500</v>
      </c>
      <c r="F126" s="9"/>
    </row>
    <row r="127" spans="1:6" ht="15.75" x14ac:dyDescent="0.25">
      <c r="A127" s="7"/>
      <c r="B127" s="3"/>
      <c r="C127" s="18"/>
      <c r="D127" s="12"/>
      <c r="E127" s="12"/>
      <c r="F127" s="9"/>
    </row>
    <row r="128" spans="1:6" ht="15.75" x14ac:dyDescent="0.25">
      <c r="A128" s="7"/>
      <c r="B128" s="3"/>
      <c r="C128" s="18"/>
      <c r="D128" s="22"/>
      <c r="E128" s="12"/>
      <c r="F128" s="9"/>
    </row>
    <row r="129" spans="1:6" ht="15.75" x14ac:dyDescent="0.25">
      <c r="A129" s="7"/>
      <c r="B129" s="3"/>
      <c r="C129" s="1"/>
      <c r="D129" s="1"/>
      <c r="E129" s="12"/>
      <c r="F129" s="8">
        <f>SUM(E122:E128)</f>
        <v>100500</v>
      </c>
    </row>
    <row r="130" spans="1:6" ht="15.75" x14ac:dyDescent="0.25">
      <c r="A130" s="7">
        <v>23</v>
      </c>
      <c r="B130" s="3" t="s">
        <v>22</v>
      </c>
      <c r="C130" s="17"/>
      <c r="D130" s="15"/>
      <c r="E130" s="12"/>
      <c r="F130" s="9"/>
    </row>
    <row r="131" spans="1:6" ht="15.75" x14ac:dyDescent="0.25">
      <c r="A131" s="7"/>
      <c r="B131" s="3"/>
      <c r="C131" s="18"/>
      <c r="D131" s="12"/>
      <c r="E131" s="12"/>
      <c r="F131" s="9"/>
    </row>
    <row r="132" spans="1:6" ht="15.75" x14ac:dyDescent="0.25">
      <c r="A132" s="7"/>
      <c r="B132" s="3"/>
      <c r="C132" s="18"/>
      <c r="D132" s="12"/>
      <c r="E132" s="12"/>
      <c r="F132" s="9"/>
    </row>
    <row r="133" spans="1:6" x14ac:dyDescent="0.25">
      <c r="A133" s="7"/>
      <c r="B133" s="3"/>
      <c r="C133" s="1"/>
      <c r="D133" s="1"/>
      <c r="E133" s="1"/>
      <c r="F133" s="8">
        <f>SUM(E130:E131)</f>
        <v>0</v>
      </c>
    </row>
    <row r="134" spans="1:6" ht="30" customHeight="1" x14ac:dyDescent="0.25">
      <c r="A134" s="7">
        <v>24</v>
      </c>
      <c r="B134" s="3" t="s">
        <v>23</v>
      </c>
      <c r="C134" s="18"/>
      <c r="D134" s="12"/>
      <c r="E134" s="12"/>
      <c r="F134" s="9"/>
    </row>
    <row r="135" spans="1:6" ht="30.75" customHeight="1" x14ac:dyDescent="0.25">
      <c r="A135" s="7"/>
      <c r="B135" s="3"/>
      <c r="C135" s="18" t="s">
        <v>58</v>
      </c>
      <c r="D135" s="12">
        <v>500</v>
      </c>
      <c r="E135" s="12">
        <f t="shared" ref="E135:E138" si="18">D135*30</f>
        <v>15000</v>
      </c>
      <c r="F135" s="9"/>
    </row>
    <row r="136" spans="1:6" ht="15.75" x14ac:dyDescent="0.25">
      <c r="A136" s="7"/>
      <c r="B136" s="3"/>
      <c r="C136" s="18" t="s">
        <v>72</v>
      </c>
      <c r="D136" s="12">
        <v>250</v>
      </c>
      <c r="E136" s="12">
        <f t="shared" si="18"/>
        <v>7500</v>
      </c>
      <c r="F136" s="9"/>
    </row>
    <row r="137" spans="1:6" ht="35.25" customHeight="1" x14ac:dyDescent="0.25">
      <c r="A137" s="7"/>
      <c r="B137" s="3"/>
      <c r="C137" s="18" t="s">
        <v>73</v>
      </c>
      <c r="D137" s="12">
        <v>750</v>
      </c>
      <c r="E137" s="12">
        <f t="shared" si="18"/>
        <v>22500</v>
      </c>
      <c r="F137" s="9"/>
    </row>
    <row r="138" spans="1:6" ht="31.5" x14ac:dyDescent="0.25">
      <c r="A138" s="7"/>
      <c r="B138" s="3"/>
      <c r="C138" s="18" t="s">
        <v>77</v>
      </c>
      <c r="D138" s="12">
        <v>500</v>
      </c>
      <c r="E138" s="12">
        <f t="shared" si="18"/>
        <v>15000</v>
      </c>
      <c r="F138" s="9"/>
    </row>
    <row r="139" spans="1:6" ht="15.75" x14ac:dyDescent="0.25">
      <c r="A139" s="7"/>
      <c r="B139" s="3"/>
      <c r="C139" s="18"/>
      <c r="D139" s="12"/>
      <c r="E139" s="12"/>
      <c r="F139" s="9"/>
    </row>
    <row r="140" spans="1:6" ht="15.75" x14ac:dyDescent="0.25">
      <c r="A140" s="7"/>
      <c r="B140" s="3"/>
      <c r="C140" s="1"/>
      <c r="D140" s="1"/>
      <c r="E140" s="12"/>
      <c r="F140" s="8">
        <f>SUM(E134:E139)</f>
        <v>60000</v>
      </c>
    </row>
    <row r="141" spans="1:6" ht="15.75" x14ac:dyDescent="0.25">
      <c r="A141" s="7">
        <v>25</v>
      </c>
      <c r="B141" s="3" t="s">
        <v>24</v>
      </c>
      <c r="C141" s="18"/>
      <c r="D141" s="12"/>
      <c r="E141" s="12"/>
      <c r="F141" s="9"/>
    </row>
    <row r="142" spans="1:6" ht="15.75" x14ac:dyDescent="0.25">
      <c r="A142" s="7"/>
      <c r="B142" s="3"/>
      <c r="C142" s="18" t="s">
        <v>74</v>
      </c>
      <c r="D142" s="12">
        <v>1073</v>
      </c>
      <c r="E142" s="12">
        <f t="shared" ref="E142:E143" si="19">D142*30</f>
        <v>32190</v>
      </c>
      <c r="F142" s="9"/>
    </row>
    <row r="143" spans="1:6" ht="23.25" customHeight="1" x14ac:dyDescent="0.25">
      <c r="A143" s="7"/>
      <c r="B143" s="3"/>
      <c r="C143" s="18" t="s">
        <v>42</v>
      </c>
      <c r="D143" s="12">
        <v>2416</v>
      </c>
      <c r="E143" s="12">
        <f t="shared" si="19"/>
        <v>72480</v>
      </c>
      <c r="F143" s="9"/>
    </row>
    <row r="144" spans="1:6" x14ac:dyDescent="0.25">
      <c r="A144" s="7"/>
      <c r="B144" s="3"/>
      <c r="C144" s="1"/>
      <c r="D144" s="1"/>
      <c r="E144" s="1"/>
      <c r="F144" s="8">
        <f>SUM(E141:E143)</f>
        <v>104670</v>
      </c>
    </row>
    <row r="145" spans="1:6" x14ac:dyDescent="0.25">
      <c r="A145" s="7"/>
      <c r="B145" s="3"/>
      <c r="C145" s="1"/>
      <c r="D145" s="1"/>
      <c r="E145" s="1"/>
      <c r="F145" s="8"/>
    </row>
    <row r="146" spans="1:6" x14ac:dyDescent="0.25">
      <c r="A146" s="7"/>
      <c r="B146" s="3"/>
      <c r="C146" s="1"/>
      <c r="D146" s="1"/>
      <c r="E146" s="1"/>
      <c r="F146" s="8"/>
    </row>
    <row r="147" spans="1:6" ht="15.75" x14ac:dyDescent="0.25">
      <c r="A147" s="7">
        <v>26</v>
      </c>
      <c r="B147" s="3" t="s">
        <v>25</v>
      </c>
      <c r="C147" s="18"/>
      <c r="D147" s="12"/>
      <c r="E147" s="12"/>
      <c r="F147" s="9"/>
    </row>
    <row r="148" spans="1:6" ht="15.75" x14ac:dyDescent="0.25">
      <c r="A148" s="7"/>
      <c r="B148" s="3"/>
      <c r="C148" s="18"/>
      <c r="D148" s="12"/>
      <c r="E148" s="12"/>
      <c r="F148" s="9"/>
    </row>
    <row r="149" spans="1:6" ht="15.75" x14ac:dyDescent="0.25">
      <c r="A149" s="7"/>
      <c r="B149" s="3"/>
      <c r="C149" s="18"/>
      <c r="D149" s="12"/>
      <c r="E149" s="12"/>
      <c r="F149" s="9"/>
    </row>
    <row r="150" spans="1:6" ht="15.75" x14ac:dyDescent="0.25">
      <c r="A150" s="7"/>
      <c r="B150" s="3"/>
      <c r="C150" s="18"/>
      <c r="D150" s="12"/>
      <c r="E150" s="12"/>
      <c r="F150" s="9"/>
    </row>
    <row r="151" spans="1:6" ht="15.75" x14ac:dyDescent="0.25">
      <c r="A151" s="7"/>
      <c r="B151" s="3"/>
      <c r="C151" s="18"/>
      <c r="D151" s="12"/>
      <c r="E151" s="12"/>
      <c r="F151" s="9"/>
    </row>
    <row r="152" spans="1:6" ht="15.75" x14ac:dyDescent="0.25">
      <c r="A152" s="7"/>
      <c r="B152" s="3"/>
      <c r="C152" s="18"/>
      <c r="D152" s="12"/>
      <c r="E152" s="12"/>
      <c r="F152" s="9"/>
    </row>
    <row r="153" spans="1:6" x14ac:dyDescent="0.25">
      <c r="A153" s="7"/>
      <c r="B153" s="1"/>
      <c r="C153" s="1"/>
      <c r="D153" s="1"/>
      <c r="E153" s="1"/>
      <c r="F153" s="8">
        <f>SUM(E147:E152)</f>
        <v>0</v>
      </c>
    </row>
    <row r="154" spans="1:6" x14ac:dyDescent="0.25">
      <c r="A154" s="7"/>
      <c r="B154" s="4" t="s">
        <v>27</v>
      </c>
      <c r="C154" s="1"/>
      <c r="D154" s="1"/>
      <c r="E154" s="9" t="s">
        <v>47</v>
      </c>
      <c r="F154" s="8">
        <f>SUM(F6:F153)</f>
        <v>1512720</v>
      </c>
    </row>
    <row r="155" spans="1:6" x14ac:dyDescent="0.25">
      <c r="A155" s="27"/>
      <c r="B155" s="4"/>
      <c r="C155" s="1"/>
      <c r="D155" s="1"/>
      <c r="E155" s="9" t="s">
        <v>48</v>
      </c>
      <c r="F155" s="8">
        <f>F154*20%</f>
        <v>302544</v>
      </c>
    </row>
    <row r="156" spans="1:6" x14ac:dyDescent="0.25">
      <c r="A156" s="27"/>
      <c r="B156" s="4"/>
      <c r="C156" s="1"/>
      <c r="D156" s="1"/>
      <c r="E156" s="9" t="s">
        <v>49</v>
      </c>
      <c r="F156" s="8">
        <f>F154+F155</f>
        <v>1815264</v>
      </c>
    </row>
    <row r="157" spans="1:6" x14ac:dyDescent="0.25">
      <c r="B157" s="25"/>
      <c r="C157" s="25"/>
      <c r="D157" s="25"/>
      <c r="E157" s="25"/>
      <c r="F157" s="26"/>
    </row>
    <row r="158" spans="1:6" x14ac:dyDescent="0.25">
      <c r="B158" s="25"/>
      <c r="C158" s="25"/>
      <c r="D158" s="25"/>
      <c r="E158" s="25"/>
      <c r="F158" s="26"/>
    </row>
    <row r="161" spans="1:2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</row>
    <row r="162" spans="1:23" x14ac:dyDescent="0.25">
      <c r="B162" s="28"/>
      <c r="C162" s="28"/>
      <c r="D162" s="28"/>
      <c r="E162" s="28"/>
      <c r="F162" s="28"/>
    </row>
    <row r="163" spans="1:23" x14ac:dyDescent="0.25">
      <c r="B163" s="28"/>
      <c r="C163" s="28"/>
      <c r="D163" s="28"/>
      <c r="E163" s="28"/>
      <c r="F163" s="28"/>
    </row>
    <row r="164" spans="1:23" ht="14.25" customHeight="1" x14ac:dyDescent="0.25">
      <c r="B164" s="28"/>
      <c r="C164" s="28"/>
      <c r="D164" s="28"/>
      <c r="E164" s="28"/>
      <c r="F164" s="28"/>
    </row>
    <row r="165" spans="1:23" ht="108.75" hidden="1" customHeight="1" x14ac:dyDescent="0.25">
      <c r="B165" s="28"/>
      <c r="C165" s="28"/>
      <c r="D165" s="28"/>
      <c r="E165" s="28"/>
      <c r="F165" s="28"/>
    </row>
    <row r="166" spans="1:23" x14ac:dyDescent="0.25">
      <c r="B166" s="28"/>
      <c r="C166" s="28"/>
      <c r="D166" s="28"/>
      <c r="E166" s="28"/>
      <c r="F166" s="28"/>
    </row>
  </sheetData>
  <mergeCells count="4">
    <mergeCell ref="A1:F1"/>
    <mergeCell ref="A2:F3"/>
    <mergeCell ref="A161:W161"/>
    <mergeCell ref="G1:J1"/>
  </mergeCells>
  <pageMargins left="0.45" right="0.4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V.Yordanova</dc:creator>
  <cp:lastModifiedBy>Anatoli Nikolov</cp:lastModifiedBy>
  <cp:lastPrinted>2021-09-28T06:22:30Z</cp:lastPrinted>
  <dcterms:created xsi:type="dcterms:W3CDTF">2021-01-07T10:27:07Z</dcterms:created>
  <dcterms:modified xsi:type="dcterms:W3CDTF">2021-09-28T06:22:36Z</dcterms:modified>
</cp:coreProperties>
</file>